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RESPALDO\Descargas\"/>
    </mc:Choice>
  </mc:AlternateContent>
  <xr:revisionPtr revIDLastSave="0" documentId="13_ncr:1_{4924E880-108B-421B-A4A7-E2B556A7330A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ABRIL DE 2025" sheetId="1" r:id="rId1"/>
    <sheet name="MAYO DE 2025" sheetId="2" r:id="rId2"/>
    <sheet name="JUNIO DE 2025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C5" i="3" l="1"/>
  <c r="D55" i="3"/>
  <c r="D54" i="3"/>
  <c r="C41" i="3"/>
  <c r="C40" i="3"/>
  <c r="C39" i="3"/>
  <c r="C38" i="3"/>
  <c r="C37" i="3"/>
  <c r="C36" i="3"/>
  <c r="C35" i="3"/>
  <c r="C34" i="3"/>
  <c r="C33" i="3"/>
  <c r="C32" i="3"/>
  <c r="C25" i="3"/>
  <c r="C24" i="3"/>
  <c r="C23" i="3"/>
  <c r="C22" i="3"/>
  <c r="C21" i="3"/>
  <c r="C16" i="3"/>
  <c r="C15" i="3"/>
  <c r="C14" i="3"/>
  <c r="C13" i="3"/>
  <c r="C12" i="3"/>
  <c r="C7" i="3"/>
  <c r="C6" i="3"/>
  <c r="C3" i="3"/>
  <c r="C8" i="3" s="1"/>
  <c r="D35" i="2"/>
  <c r="D34" i="2"/>
  <c r="C52" i="2"/>
  <c r="C51" i="2"/>
  <c r="C50" i="2"/>
  <c r="C49" i="2"/>
  <c r="C48" i="2"/>
  <c r="C47" i="2"/>
  <c r="C46" i="2"/>
  <c r="C45" i="2"/>
  <c r="C44" i="2"/>
  <c r="C43" i="2"/>
  <c r="C53" i="2" s="1"/>
  <c r="C25" i="2"/>
  <c r="C24" i="2"/>
  <c r="C23" i="2"/>
  <c r="C22" i="2"/>
  <c r="C21" i="2"/>
  <c r="C26" i="2" s="1"/>
  <c r="C16" i="2"/>
  <c r="C15" i="2"/>
  <c r="C14" i="2"/>
  <c r="C13" i="2"/>
  <c r="C12" i="2"/>
  <c r="C17" i="2" s="1"/>
  <c r="C8" i="2"/>
  <c r="C7" i="2"/>
  <c r="C5" i="2"/>
  <c r="C4" i="2"/>
  <c r="F63" i="1"/>
  <c r="F64" i="1" s="1"/>
  <c r="E57" i="1"/>
  <c r="E56" i="1"/>
  <c r="E55" i="1"/>
  <c r="E54" i="1"/>
  <c r="E53" i="1"/>
  <c r="E58" i="1" s="1"/>
  <c r="E45" i="1"/>
  <c r="E44" i="1"/>
  <c r="E43" i="1"/>
  <c r="E42" i="1"/>
  <c r="E41" i="1"/>
  <c r="E46" i="1" s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36" i="1" s="1"/>
  <c r="E18" i="1"/>
  <c r="E17" i="1"/>
  <c r="E16" i="1"/>
  <c r="E15" i="1"/>
  <c r="E14" i="1"/>
  <c r="E19" i="1" s="1"/>
  <c r="E9" i="1"/>
  <c r="E8" i="1"/>
  <c r="E5" i="1"/>
  <c r="E10" i="1" s="1"/>
  <c r="C17" i="3" l="1"/>
  <c r="C42" i="3"/>
  <c r="C26" i="3"/>
</calcChain>
</file>

<file path=xl/sharedStrings.xml><?xml version="1.0" encoding="utf-8"?>
<sst xmlns="http://schemas.openxmlformats.org/spreadsheetml/2006/main" count="186" uniqueCount="80">
  <si>
    <t>ABRIL DE 2025</t>
  </si>
  <si>
    <t xml:space="preserve">SERVICIO PROPORCIONADO </t>
  </si>
  <si>
    <t>CANTIDAD</t>
  </si>
  <si>
    <t>ATENCIÓN JURÍDICA</t>
  </si>
  <si>
    <t>ATENCIÓN PSICOLÓGICA</t>
  </si>
  <si>
    <t xml:space="preserve">PLÁTICAS DE SENSIBILIZACIÓN </t>
  </si>
  <si>
    <t xml:space="preserve">TALLERES DE AUTO EMPLEO </t>
  </si>
  <si>
    <t xml:space="preserve">MASTOGRAFÍAS </t>
  </si>
  <si>
    <t>TOTAL</t>
  </si>
  <si>
    <t>RANGOS DE  EDAD</t>
  </si>
  <si>
    <t xml:space="preserve">CANTIDAD </t>
  </si>
  <si>
    <t>16-30 AÑOS</t>
  </si>
  <si>
    <t>31-40 AÑOS</t>
  </si>
  <si>
    <t>41-50 AÑOS</t>
  </si>
  <si>
    <t>51-60 AÑOS</t>
  </si>
  <si>
    <t>61-74 AÑOS</t>
  </si>
  <si>
    <t xml:space="preserve">COMUNIDADES </t>
  </si>
  <si>
    <t>NÚMERO DE USUARIAS</t>
  </si>
  <si>
    <t>LA SABINITA</t>
  </si>
  <si>
    <t>YONTHÉ</t>
  </si>
  <si>
    <t xml:space="preserve">MAMITHI </t>
  </si>
  <si>
    <t>JONACAPA</t>
  </si>
  <si>
    <t xml:space="preserve">EL APARTADERO </t>
  </si>
  <si>
    <t>ZEQUETEJE</t>
  </si>
  <si>
    <t>SAN JOSÉ ATLÁN</t>
  </si>
  <si>
    <t xml:space="preserve">HUICHAPAN </t>
  </si>
  <si>
    <t>TLAXCALILLA</t>
  </si>
  <si>
    <t xml:space="preserve">DANDHÓ </t>
  </si>
  <si>
    <t xml:space="preserve">EL  ASTILLERO </t>
  </si>
  <si>
    <t xml:space="preserve">BONDOJITO </t>
  </si>
  <si>
    <t>PEDREGOSO</t>
  </si>
  <si>
    <t xml:space="preserve">LLANO LARGO </t>
  </si>
  <si>
    <t>ATENCIÓN  PSICOLÓGICA</t>
  </si>
  <si>
    <t xml:space="preserve">RANGOS DE EDAD </t>
  </si>
  <si>
    <t>12-15 AÑOS</t>
  </si>
  <si>
    <t>PLATICAS DE SENSIBILIZACIÓN</t>
  </si>
  <si>
    <t>TEMA</t>
  </si>
  <si>
    <t>DEPENDENCIA/INSTITUCIÓN A LA QUE PERTENECE</t>
  </si>
  <si>
    <t>SEXTING Y CIBER ACOSO</t>
  </si>
  <si>
    <t>ALUMNOS DE TELESECUNDARIA DE HUIXCAZDHA</t>
  </si>
  <si>
    <t>FECHA</t>
  </si>
  <si>
    <t>MAYO DE 2025</t>
  </si>
  <si>
    <t>DEPENDENCIA/INSTITUCION A LA QUE PERTENECE</t>
  </si>
  <si>
    <t xml:space="preserve">PROTOCOLO CERO </t>
  </si>
  <si>
    <t xml:space="preserve">FUNCIONARIOS PÚBLICOS DE LA ADMINISTRACIÓN PÚBLICA MUNICIPAL </t>
  </si>
  <si>
    <t>DÍA NARANJA 25 N</t>
  </si>
  <si>
    <t>TRABAJADORES DE CEMEX</t>
  </si>
  <si>
    <t xml:space="preserve">PLÁTICA SOBRE DEPRESIÓN </t>
  </si>
  <si>
    <t xml:space="preserve">ESCUELA CECYTH </t>
  </si>
  <si>
    <t>PLÁTICA SOBRE VIOLENCIA FAMILIAR</t>
  </si>
  <si>
    <t>TELESECUNDARIA  JONACAPA</t>
  </si>
  <si>
    <t>S/D</t>
  </si>
  <si>
    <t>MAMÁS FELICES, HIJOS FELICES</t>
  </si>
  <si>
    <t>PADRES DE FAMILIA,TELESECUNDARIA  JONACAPA</t>
  </si>
  <si>
    <t xml:space="preserve">PLATICA PREVENCIÓN DE VIOLENCIA DE GENERO </t>
  </si>
  <si>
    <t xml:space="preserve">PADRES DE FAMILIA,PRIMARIA SAN JOSÉ ATLÁN </t>
  </si>
  <si>
    <t xml:space="preserve">USUARIAS POR COMUNIDAD </t>
  </si>
  <si>
    <t>EJIDO HUICHAPAN</t>
  </si>
  <si>
    <t>MANEY</t>
  </si>
  <si>
    <r>
      <t xml:space="preserve"> </t>
    </r>
    <r>
      <rPr>
        <b/>
        <sz val="11"/>
        <color theme="1"/>
        <rFont val="Aptos Narrow"/>
        <family val="2"/>
        <scheme val="minor"/>
      </rPr>
      <t>JUNIO DE 2025</t>
    </r>
  </si>
  <si>
    <t>USUARIAS CLASIFICADAS POR COMUNIDAD</t>
  </si>
  <si>
    <t>LA  SABINITA</t>
  </si>
  <si>
    <t>DANTZIBOJAY</t>
  </si>
  <si>
    <t>MAXTHÁ</t>
  </si>
  <si>
    <t>CONVIVENCIA FAMILIAR</t>
  </si>
  <si>
    <t>PADRES DE FAMILIA DE ESCUELA PRIMARIA DE  COMUNIDAD LA ESCONDIDA</t>
  </si>
  <si>
    <t>USUARIAS DE INSTITUTO MUNICIPAL PARA ADULTOS MAYORES</t>
  </si>
  <si>
    <t>TIPOS DE PROCESOS</t>
  </si>
  <si>
    <t>ABRIL</t>
  </si>
  <si>
    <t>VIOLENCIA  FAMILIAR</t>
  </si>
  <si>
    <t>ALIMENTOS, GUARDA Y CUSTODIA</t>
  </si>
  <si>
    <t>DERIVACIÓN</t>
  </si>
  <si>
    <t>MAYO</t>
  </si>
  <si>
    <t>VIOLENCIA FAMILIAR</t>
  </si>
  <si>
    <t>DERIVACION</t>
  </si>
  <si>
    <t xml:space="preserve">TIPOS DE PROCESOS </t>
  </si>
  <si>
    <t xml:space="preserve">DIVORCIO </t>
  </si>
  <si>
    <t xml:space="preserve">DERIVACION </t>
  </si>
  <si>
    <t xml:space="preserve">JUNIO </t>
  </si>
  <si>
    <t>TIPO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</si>
</sst>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Book Antiqua"/>
    </font>
    <font>
      <b/>
      <sz val="11"/>
      <color theme="1"/>
      <name val="Book Antiqua"/>
    </font>
    <font>
      <b/>
      <sz val="11"/>
      <color theme="1"/>
      <name val="Aptos Narrow"/>
      <family val="2"/>
      <scheme val="minor"/>
    </font>
    <font>
      <b/>
      <sz val="11"/>
      <color rgb="FF000000"/>
      <name val="Book Antiqu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/>
  </cellXfs>
  <cellStyles count="1"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name val="Book Antiqua"/>
      </font>
    </dxf>
    <dxf>
      <font>
        <name val="Book Antiqua"/>
      </font>
      <alignment horizontal="general" vertical="bottom" textRotation="0" wrapText="1" indent="0" justifyLastLine="0" shrinkToFit="0" readingOrder="0"/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  <dxf>
      <font>
        <name val="Book Antiqua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SPALDO\Descargas\TRANSPARENCIA%20SEGUNDO%20TRIMESTRE%202025%20GRAFICAS.xlsx" TargetMode="External"/><Relationship Id="rId1" Type="http://schemas.openxmlformats.org/officeDocument/2006/relationships/externalLinkPath" Target="TRANSPARENCIA%20SEGUNDO%20TRIMESTRE%202025%20GRA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ABRIL DE 2025"/>
      <sheetName val="MAYO DE 2025"/>
      <sheetName val="JUNIO DE 2025"/>
      <sheetName val="PROCESOS EN ATENCION JURIDICA"/>
    </sheetNames>
    <sheetDataSet>
      <sheetData sheetId="0">
        <row r="194">
          <cell r="B194" t="str">
            <v xml:space="preserve">DIVORCIO </v>
          </cell>
          <cell r="C194">
            <v>1</v>
          </cell>
        </row>
        <row r="195">
          <cell r="B195" t="str">
            <v xml:space="preserve">DERIVACION </v>
          </cell>
          <cell r="C195">
            <v>2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9631AE-12B4-46AD-B499-890EA0D29ED0}" name="Tabla2" displayName="Tabla2" ref="D4:E10" totalsRowShown="0" headerRowDxfId="45" dataDxfId="44">
  <autoFilter ref="D4:E10" xr:uid="{CE9631AE-12B4-46AD-B499-890EA0D29ED0}"/>
  <tableColumns count="2">
    <tableColumn id="1" xr3:uid="{E71E1FC0-AB9B-4E73-98C2-4E819C1AD6B2}" name="SERVICIO PROPORCIONADO " dataDxfId="43"/>
    <tableColumn id="2" xr3:uid="{D08E0ED1-CA93-41C4-AFD1-495A3DBE10A8}" name="CANTIDAD" dataDxfId="42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5C1EB4-5125-48FC-85B6-CFC9C33CAFBD}" name="Tabla13" displayName="Tabla13" ref="B32:D39" totalsRowShown="0" headerRowDxfId="12" dataDxfId="11">
  <autoFilter ref="B32:D39" xr:uid="{C15C1EB4-5125-48FC-85B6-CFC9C33CAFBD}"/>
  <tableColumns count="3">
    <tableColumn id="1" xr3:uid="{4395B29D-522A-4858-A25C-EB3254B4BFCA}" name="TEMA" dataDxfId="10"/>
    <tableColumn id="2" xr3:uid="{70070547-CCC0-45BD-8E16-A3D437A04C15}" name="DEPENDENCIA/INSTITUCION A LA QUE PERTENECE" dataDxfId="9"/>
    <tableColumn id="3" xr3:uid="{78A1BBAE-F69F-4300-8A8C-52ED40BB15EE}" name="CANTIDAD" dataDxfId="8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7E91B99-6CB8-48B6-B656-52723D1B3376}" name="Tabla14" displayName="Tabla14" ref="B42:C53" totalsRowShown="0" dataDxfId="7">
  <autoFilter ref="B42:C53" xr:uid="{57E91B99-6CB8-48B6-B656-52723D1B3376}"/>
  <tableColumns count="2">
    <tableColumn id="1" xr3:uid="{F829B448-E820-4A99-8CC9-F137E6EAD72F}" name="COMUNIDADES " dataDxfId="6"/>
    <tableColumn id="2" xr3:uid="{C35E32AC-055A-4C0A-AC2F-AEDEEC1E659B}" name="NÚMERO DE USUARIAS" dataDxfId="5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B7093BF-8FF8-46E0-BECE-72E048A51AED}" name="Tabla7" displayName="Tabla7" ref="B56:C61" totalsRowShown="0" headerRowDxfId="0" dataDxfId="1">
  <autoFilter ref="B56:C61" xr:uid="{DB7093BF-8FF8-46E0-BECE-72E048A51AED}"/>
  <tableColumns count="2">
    <tableColumn id="1" xr3:uid="{7AD15313-BA14-4B9F-B46E-3FC6A1530F32}" name="TIPOS DE PROCESOS " dataDxfId="3"/>
    <tableColumn id="2" xr3:uid="{4AA01C85-3709-4E70-8F33-5EF17819DF6D}" name="CANTIDAD" dataDxfId="2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895B0D8-BF90-41AE-99C3-F3AA266BF76B}" name="Tabla15" displayName="Tabla15" ref="B2:C8" totalsRowShown="0" headerRowDxfId="4">
  <autoFilter ref="B2:C8" xr:uid="{B895B0D8-BF90-41AE-99C3-F3AA266BF76B}"/>
  <tableColumns count="2">
    <tableColumn id="1" xr3:uid="{CB68101F-51AA-42B3-B292-0234034F7E27}" name="SERVICIO PROPORCIONADO "/>
    <tableColumn id="2" xr3:uid="{92572942-A7C8-4C3C-91B3-1311BF891FE2}" name="CANTIDAD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73356F1-7C8D-4C05-B33F-05DF299AC9ED}" name="Tabla16" displayName="Tabla16" ref="B11:C17" totalsRowShown="0">
  <autoFilter ref="B11:C17" xr:uid="{573356F1-7C8D-4C05-B33F-05DF299AC9ED}"/>
  <tableColumns count="2">
    <tableColumn id="1" xr3:uid="{18F2BCA4-AF6B-47F8-BE2F-0D5D3553A5E1}" name="RANGOS DE  EDAD"/>
    <tableColumn id="2" xr3:uid="{D7887A84-8624-4936-A51C-CDD8A58F6B33}" name="CANTIDAD 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FA84BE4-8478-4FF0-B752-A555886CF238}" name="Tabla17" displayName="Tabla17" ref="B20:C26" totalsRowShown="0">
  <autoFilter ref="B20:C26" xr:uid="{FFA84BE4-8478-4FF0-B752-A555886CF238}"/>
  <tableColumns count="2">
    <tableColumn id="1" xr3:uid="{EA6B7164-5F7B-4025-B55C-4B2C3198BD76}" name="RANGOS DE EDAD "/>
    <tableColumn id="2" xr3:uid="{82D1BD2C-9437-46D4-BA32-E4926D5A5C2F}" name="CANTIDAD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54D757C-D872-4F0C-A06A-F3A981EBC3CD}" name="Tabla18" displayName="Tabla18" ref="B31:C42" totalsRowShown="0">
  <autoFilter ref="B31:C42" xr:uid="{654D757C-D872-4F0C-A06A-F3A981EBC3CD}"/>
  <tableColumns count="2">
    <tableColumn id="1" xr3:uid="{EC30105D-F3C7-420A-B033-4060BB3FC603}" name="COMUNIDADES "/>
    <tableColumn id="2" xr3:uid="{02CBA3A6-6428-4143-8594-D4704A6F16C1}" name="NÚMERO DE USUARIAS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B971783-6EED-4078-9542-18C7133E8AD5}" name="Tabla19" displayName="Tabla19" ref="B53:D55" totalsRowShown="0">
  <autoFilter ref="B53:D55" xr:uid="{3B971783-6EED-4078-9542-18C7133E8AD5}"/>
  <tableColumns count="3">
    <tableColumn id="1" xr3:uid="{C1D1AE60-9EF8-4F81-AAA0-8222925E0245}" name="TEMA"/>
    <tableColumn id="2" xr3:uid="{2F65711A-7184-45C8-AE2C-E1DAED41BBF6}" name="DEPENDENCIA/INSTITUCION A LA QUE PERTENECE"/>
    <tableColumn id="3" xr3:uid="{59315AFB-7043-4B68-884B-D6D810DC60D0}" name="CANTIDAD">
      <calculatedColumnFormula>40</calculatedColumnFormula>
    </tableColumn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9D0A114-9448-4824-8451-13E04191437D}" name="Tabla20" displayName="Tabla20" ref="B60:C63" totalsRowShown="0">
  <autoFilter ref="B60:C63" xr:uid="{79D0A114-9448-4824-8451-13E04191437D}"/>
  <tableColumns count="2">
    <tableColumn id="1" xr3:uid="{03EE376C-7D34-4131-8C34-A520B4D9B3C8}" name="TIPO DE PROCESOS"/>
    <tableColumn id="2" xr3:uid="{77732AFF-9E72-40DE-AC31-33C4C6C33A6E}" name="CANTIDAD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938C8A-45E4-4774-8DA0-1D518F915587}" name="Tabla3" displayName="Tabla3" ref="D13:E19" totalsRowShown="0" headerRowDxfId="41" dataDxfId="40">
  <autoFilter ref="D13:E19" xr:uid="{A8938C8A-45E4-4774-8DA0-1D518F915587}"/>
  <tableColumns count="2">
    <tableColumn id="1" xr3:uid="{1EA77F90-E94C-47D5-AA3C-69DE1C3B31E3}" name="RANGOS DE  EDAD" dataDxfId="39"/>
    <tableColumn id="2" xr3:uid="{D66611BB-6F66-4BAB-9577-17E2D135106F}" name="CANTIDAD " dataDxfId="3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590DC2-585B-4766-A156-92094A237534}" name="Tabla4" displayName="Tabla4" ref="D21:E36" totalsRowShown="0" dataDxfId="37">
  <autoFilter ref="D21:E36" xr:uid="{32590DC2-585B-4766-A156-92094A237534}"/>
  <tableColumns count="2">
    <tableColumn id="1" xr3:uid="{6A8D29FA-EBEE-4DE5-91FD-93FD5CE85950}" name="COMUNIDADES " dataDxfId="36"/>
    <tableColumn id="2" xr3:uid="{4607C566-5363-424E-B99E-40EB1DB46904}" name="NÚMERO DE USUARIAS" dataDxfId="35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0C91CA-570C-49E7-B488-93BD8DA41D07}" name="Tabla5" displayName="Tabla5" ref="D40:E46" totalsRowShown="0" headerRowDxfId="34" dataDxfId="33">
  <autoFilter ref="D40:E46" xr:uid="{970C91CA-570C-49E7-B488-93BD8DA41D07}"/>
  <tableColumns count="2">
    <tableColumn id="1" xr3:uid="{322746A2-BD65-430D-BA60-A9B14A06266E}" name="RANGOS DE EDAD " dataDxfId="32"/>
    <tableColumn id="2" xr3:uid="{65DD5647-6E34-48C5-9E6E-E0ACE14DB222}" name="CANTIDAD" dataDxfId="31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3F2B95-8971-4090-80E7-719D6B1BF67B}" name="Tabla6" displayName="Tabla6" ref="D52:E58" totalsRowShown="0" headerRowDxfId="30" dataDxfId="29">
  <autoFilter ref="D52:E58" xr:uid="{E53F2B95-8971-4090-80E7-719D6B1BF67B}"/>
  <tableColumns count="2">
    <tableColumn id="1" xr3:uid="{BB48E4AB-00E9-4E70-9467-D4997D34B73F}" name="RANGOS DE EDAD " dataDxfId="28"/>
    <tableColumn id="2" xr3:uid="{583A17B4-CDB0-48F9-8ADA-FBF4AF6FE00F}" name="CANTIDAD" dataDxfId="27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358C9A-D6CD-44A2-85EC-C428C1B09D15}" name="Tabla8" displayName="Tabla8" ref="D62:F64" totalsRowShown="0">
  <autoFilter ref="D62:F64" xr:uid="{9B358C9A-D6CD-44A2-85EC-C428C1B09D15}"/>
  <tableColumns count="3">
    <tableColumn id="1" xr3:uid="{1B4E1D36-5B7E-41B2-B7FB-AC738D6D7A81}" name="TEMA" dataDxfId="26"/>
    <tableColumn id="2" xr3:uid="{C702F100-34C3-4528-BB8B-59C2D083B2A5}" name="DEPENDENCIA/INSTITUCIÓN A LA QUE PERTENECE"/>
    <tableColumn id="3" xr3:uid="{FD00CE62-B001-44B7-B62F-BD01DB788302}" name="CANTIDAD" dataDxfId="25">
      <calculatedColumnFormula>F62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834FF9-771E-4D92-A1E3-5E06D9214A97}" name="Tabla9" displayName="Tabla9" ref="B3:C8" totalsRowShown="0" headerRowDxfId="24" dataDxfId="23">
  <autoFilter ref="B3:C8" xr:uid="{02834FF9-771E-4D92-A1E3-5E06D9214A97}"/>
  <tableColumns count="2">
    <tableColumn id="1" xr3:uid="{3E1D4029-7225-400C-9A1F-B56D7FB908FE}" name="SERVICIO PROPORCIONADO " dataDxfId="22"/>
    <tableColumn id="2" xr3:uid="{57612B4A-D603-40DD-840A-63B6CC08DDDA}" name="CANTIDAD " dataDxfId="21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DC7EE99-6F5D-44CE-A586-B844873068BB}" name="Tabla11" displayName="Tabla11" ref="B11:C17" totalsRowShown="0" headerRowDxfId="20" dataDxfId="19">
  <autoFilter ref="B11:C17" xr:uid="{ADC7EE99-6F5D-44CE-A586-B844873068BB}"/>
  <tableColumns count="2">
    <tableColumn id="1" xr3:uid="{684DCA87-4A07-4E59-A4E4-458FEF06E3C2}" name="RANGOS DE  EDAD" dataDxfId="18"/>
    <tableColumn id="2" xr3:uid="{056B78D5-83FA-4598-B2FD-17700E7AB5CB}" name="CANTIDAD " dataDxfId="17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A44C669-67FD-462B-9045-DC24B86233EB}" name="Tabla12" displayName="Tabla12" ref="B20:C26" totalsRowShown="0" headerRowDxfId="16" dataDxfId="15">
  <autoFilter ref="B20:C26" xr:uid="{6A44C669-67FD-462B-9045-DC24B86233EB}"/>
  <tableColumns count="2">
    <tableColumn id="1" xr3:uid="{D118A410-59E7-4796-8432-8778BDDBFA4B}" name="RANGOS DE EDAD " dataDxfId="14"/>
    <tableColumn id="2" xr3:uid="{B247A15E-0CCF-41BC-9167-807051E9BC56}" name="CANTIDAD" dataDxfId="1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3"/>
  <sheetViews>
    <sheetView topLeftCell="A54" workbookViewId="0">
      <selection activeCell="I71" sqref="I71"/>
    </sheetView>
  </sheetViews>
  <sheetFormatPr baseColWidth="10" defaultColWidth="9.140625" defaultRowHeight="16.5" x14ac:dyDescent="0.3"/>
  <cols>
    <col min="1" max="3" width="9.140625" style="2"/>
    <col min="4" max="4" width="31.140625" style="2" customWidth="1"/>
    <col min="5" max="5" width="23.140625" style="2" customWidth="1"/>
    <col min="6" max="6" width="15.5703125" style="2" bestFit="1" customWidth="1"/>
    <col min="7" max="16384" width="9.140625" style="2"/>
  </cols>
  <sheetData>
    <row r="2" spans="1:8" x14ac:dyDescent="0.3">
      <c r="A2" s="4"/>
      <c r="B2" s="4"/>
      <c r="C2" s="4"/>
      <c r="D2" s="11" t="s">
        <v>0</v>
      </c>
      <c r="E2" s="11"/>
      <c r="F2" s="11"/>
      <c r="G2" s="11"/>
      <c r="H2" s="11"/>
    </row>
    <row r="3" spans="1:8" x14ac:dyDescent="0.3">
      <c r="A3" s="5"/>
      <c r="B3" s="6"/>
      <c r="C3" s="5"/>
      <c r="D3" s="5"/>
    </row>
    <row r="4" spans="1:8" x14ac:dyDescent="0.3">
      <c r="D4" s="2" t="s">
        <v>1</v>
      </c>
      <c r="E4" s="2" t="s">
        <v>2</v>
      </c>
    </row>
    <row r="5" spans="1:8" x14ac:dyDescent="0.3">
      <c r="D5" s="2" t="s">
        <v>3</v>
      </c>
      <c r="E5" s="2">
        <f>23</f>
        <v>23</v>
      </c>
    </row>
    <row r="6" spans="1:8" x14ac:dyDescent="0.3">
      <c r="D6" s="2" t="s">
        <v>4</v>
      </c>
      <c r="E6" s="2">
        <v>5</v>
      </c>
    </row>
    <row r="7" spans="1:8" x14ac:dyDescent="0.3">
      <c r="D7" s="2" t="s">
        <v>5</v>
      </c>
      <c r="E7" s="2">
        <v>1</v>
      </c>
    </row>
    <row r="8" spans="1:8" x14ac:dyDescent="0.3">
      <c r="D8" s="2" t="s">
        <v>6</v>
      </c>
      <c r="E8" s="2">
        <f>0</f>
        <v>0</v>
      </c>
    </row>
    <row r="9" spans="1:8" x14ac:dyDescent="0.3">
      <c r="D9" s="2" t="s">
        <v>7</v>
      </c>
      <c r="E9" s="2">
        <f>6</f>
        <v>6</v>
      </c>
    </row>
    <row r="10" spans="1:8" x14ac:dyDescent="0.3">
      <c r="D10" s="2" t="s">
        <v>8</v>
      </c>
      <c r="E10" s="2">
        <f>SUM(E5:E9)</f>
        <v>35</v>
      </c>
    </row>
    <row r="12" spans="1:8" x14ac:dyDescent="0.3">
      <c r="D12" s="10" t="s">
        <v>3</v>
      </c>
      <c r="E12" s="10"/>
    </row>
    <row r="13" spans="1:8" x14ac:dyDescent="0.3">
      <c r="D13" s="2" t="s">
        <v>9</v>
      </c>
      <c r="E13" s="2" t="s">
        <v>10</v>
      </c>
    </row>
    <row r="14" spans="1:8" x14ac:dyDescent="0.3">
      <c r="D14" s="2" t="s">
        <v>11</v>
      </c>
      <c r="E14" s="2">
        <f>10</f>
        <v>10</v>
      </c>
    </row>
    <row r="15" spans="1:8" x14ac:dyDescent="0.3">
      <c r="D15" s="2" t="s">
        <v>12</v>
      </c>
      <c r="E15" s="2">
        <f>5</f>
        <v>5</v>
      </c>
    </row>
    <row r="16" spans="1:8" x14ac:dyDescent="0.3">
      <c r="D16" s="2" t="s">
        <v>13</v>
      </c>
      <c r="E16" s="2">
        <f>6</f>
        <v>6</v>
      </c>
    </row>
    <row r="17" spans="4:5" x14ac:dyDescent="0.3">
      <c r="D17" s="2" t="s">
        <v>14</v>
      </c>
      <c r="E17" s="2">
        <f>1</f>
        <v>1</v>
      </c>
    </row>
    <row r="18" spans="4:5" x14ac:dyDescent="0.3">
      <c r="D18" s="2" t="s">
        <v>15</v>
      </c>
      <c r="E18" s="2">
        <f>1</f>
        <v>1</v>
      </c>
    </row>
    <row r="19" spans="4:5" x14ac:dyDescent="0.3">
      <c r="D19" s="2" t="s">
        <v>8</v>
      </c>
      <c r="E19" s="2">
        <f>SUM(E14:E18)</f>
        <v>23</v>
      </c>
    </row>
    <row r="21" spans="4:5" ht="33" x14ac:dyDescent="0.3">
      <c r="D21" s="2" t="s">
        <v>16</v>
      </c>
      <c r="E21" s="3" t="s">
        <v>17</v>
      </c>
    </row>
    <row r="22" spans="4:5" x14ac:dyDescent="0.3">
      <c r="D22" s="2" t="s">
        <v>18</v>
      </c>
      <c r="E22" s="2">
        <f>2+1</f>
        <v>3</v>
      </c>
    </row>
    <row r="23" spans="4:5" x14ac:dyDescent="0.3">
      <c r="D23" s="2" t="s">
        <v>19</v>
      </c>
      <c r="E23" s="2">
        <f>1</f>
        <v>1</v>
      </c>
    </row>
    <row r="24" spans="4:5" x14ac:dyDescent="0.3">
      <c r="D24" s="2" t="s">
        <v>20</v>
      </c>
      <c r="E24" s="2">
        <f>1</f>
        <v>1</v>
      </c>
    </row>
    <row r="25" spans="4:5" x14ac:dyDescent="0.3">
      <c r="D25" s="2" t="s">
        <v>21</v>
      </c>
      <c r="E25" s="2">
        <f>1</f>
        <v>1</v>
      </c>
    </row>
    <row r="26" spans="4:5" x14ac:dyDescent="0.3">
      <c r="D26" s="2" t="s">
        <v>22</v>
      </c>
      <c r="E26" s="2">
        <f>1</f>
        <v>1</v>
      </c>
    </row>
    <row r="27" spans="4:5" x14ac:dyDescent="0.3">
      <c r="D27" s="2" t="s">
        <v>23</v>
      </c>
      <c r="E27" s="2">
        <f>1</f>
        <v>1</v>
      </c>
    </row>
    <row r="28" spans="4:5" x14ac:dyDescent="0.3">
      <c r="D28" s="2" t="s">
        <v>24</v>
      </c>
      <c r="E28" s="2">
        <f>3+1</f>
        <v>4</v>
      </c>
    </row>
    <row r="29" spans="4:5" x14ac:dyDescent="0.3">
      <c r="D29" s="2" t="s">
        <v>25</v>
      </c>
      <c r="E29" s="2">
        <f>8+1</f>
        <v>9</v>
      </c>
    </row>
    <row r="30" spans="4:5" x14ac:dyDescent="0.3">
      <c r="D30" s="2" t="s">
        <v>26</v>
      </c>
      <c r="E30" s="2">
        <f>1</f>
        <v>1</v>
      </c>
    </row>
    <row r="31" spans="4:5" x14ac:dyDescent="0.3">
      <c r="D31" s="2" t="s">
        <v>27</v>
      </c>
      <c r="E31" s="2">
        <f>1</f>
        <v>1</v>
      </c>
    </row>
    <row r="32" spans="4:5" x14ac:dyDescent="0.3">
      <c r="D32" s="2" t="s">
        <v>28</v>
      </c>
      <c r="E32" s="2">
        <f>1</f>
        <v>1</v>
      </c>
    </row>
    <row r="33" spans="4:5" x14ac:dyDescent="0.3">
      <c r="D33" s="2" t="s">
        <v>29</v>
      </c>
      <c r="E33" s="2">
        <f>1</f>
        <v>1</v>
      </c>
    </row>
    <row r="34" spans="4:5" x14ac:dyDescent="0.3">
      <c r="D34" s="2" t="s">
        <v>30</v>
      </c>
      <c r="E34" s="2">
        <f>1</f>
        <v>1</v>
      </c>
    </row>
    <row r="35" spans="4:5" x14ac:dyDescent="0.3">
      <c r="D35" s="2" t="s">
        <v>31</v>
      </c>
      <c r="E35" s="2">
        <f>1+1</f>
        <v>2</v>
      </c>
    </row>
    <row r="36" spans="4:5" x14ac:dyDescent="0.3">
      <c r="D36" s="2" t="s">
        <v>8</v>
      </c>
      <c r="E36" s="2">
        <f>SUM(E22:E35)</f>
        <v>28</v>
      </c>
    </row>
    <row r="39" spans="4:5" x14ac:dyDescent="0.3">
      <c r="D39" s="10" t="s">
        <v>32</v>
      </c>
      <c r="E39" s="10"/>
    </row>
    <row r="40" spans="4:5" x14ac:dyDescent="0.3">
      <c r="D40" s="2" t="s">
        <v>33</v>
      </c>
      <c r="E40" s="2" t="s">
        <v>2</v>
      </c>
    </row>
    <row r="41" spans="4:5" x14ac:dyDescent="0.3">
      <c r="D41" s="2" t="s">
        <v>11</v>
      </c>
      <c r="E41" s="2">
        <f>1+1</f>
        <v>2</v>
      </c>
    </row>
    <row r="42" spans="4:5" x14ac:dyDescent="0.3">
      <c r="D42" s="2" t="s">
        <v>12</v>
      </c>
      <c r="E42" s="2">
        <f>1+1</f>
        <v>2</v>
      </c>
    </row>
    <row r="43" spans="4:5" x14ac:dyDescent="0.3">
      <c r="D43" s="2" t="s">
        <v>13</v>
      </c>
      <c r="E43" s="2">
        <f>0</f>
        <v>0</v>
      </c>
    </row>
    <row r="44" spans="4:5" x14ac:dyDescent="0.3">
      <c r="D44" s="2" t="s">
        <v>14</v>
      </c>
      <c r="E44" s="2">
        <f>0</f>
        <v>0</v>
      </c>
    </row>
    <row r="45" spans="4:5" x14ac:dyDescent="0.3">
      <c r="D45" s="2" t="s">
        <v>15</v>
      </c>
      <c r="E45" s="2">
        <f>1</f>
        <v>1</v>
      </c>
    </row>
    <row r="46" spans="4:5" x14ac:dyDescent="0.3">
      <c r="D46" s="2" t="s">
        <v>8</v>
      </c>
      <c r="E46" s="2">
        <f>SUM(E40:E45)</f>
        <v>5</v>
      </c>
    </row>
    <row r="51" spans="4:6" x14ac:dyDescent="0.3">
      <c r="D51" s="10" t="s">
        <v>5</v>
      </c>
      <c r="E51" s="10"/>
    </row>
    <row r="52" spans="4:6" x14ac:dyDescent="0.3">
      <c r="D52" s="2" t="s">
        <v>33</v>
      </c>
      <c r="E52" s="2" t="s">
        <v>2</v>
      </c>
    </row>
    <row r="53" spans="4:6" x14ac:dyDescent="0.3">
      <c r="D53" s="2" t="s">
        <v>34</v>
      </c>
      <c r="E53" s="2">
        <f>16</f>
        <v>16</v>
      </c>
    </row>
    <row r="54" spans="4:6" x14ac:dyDescent="0.3">
      <c r="D54" s="2" t="s">
        <v>11</v>
      </c>
      <c r="E54" s="2">
        <f>0</f>
        <v>0</v>
      </c>
    </row>
    <row r="55" spans="4:6" x14ac:dyDescent="0.3">
      <c r="D55" s="2" t="s">
        <v>12</v>
      </c>
      <c r="E55" s="2">
        <f>0</f>
        <v>0</v>
      </c>
    </row>
    <row r="56" spans="4:6" x14ac:dyDescent="0.3">
      <c r="D56" s="2" t="s">
        <v>13</v>
      </c>
      <c r="E56" s="2">
        <f>0</f>
        <v>0</v>
      </c>
    </row>
    <row r="57" spans="4:6" x14ac:dyDescent="0.3">
      <c r="D57" s="2" t="s">
        <v>14</v>
      </c>
      <c r="E57" s="2">
        <f>0</f>
        <v>0</v>
      </c>
    </row>
    <row r="58" spans="4:6" x14ac:dyDescent="0.3">
      <c r="D58" s="2" t="s">
        <v>8</v>
      </c>
      <c r="E58" s="2">
        <f>SUM(E52:E57)</f>
        <v>16</v>
      </c>
    </row>
    <row r="61" spans="4:6" x14ac:dyDescent="0.3">
      <c r="D61" s="10" t="s">
        <v>35</v>
      </c>
      <c r="E61" s="10"/>
      <c r="F61" s="10"/>
    </row>
    <row r="62" spans="4:6" ht="49.5" x14ac:dyDescent="0.3">
      <c r="D62" s="2" t="s">
        <v>36</v>
      </c>
      <c r="E62" s="3" t="s">
        <v>37</v>
      </c>
      <c r="F62" s="2" t="s">
        <v>2</v>
      </c>
    </row>
    <row r="63" spans="4:6" ht="49.5" x14ac:dyDescent="0.3">
      <c r="D63" s="2" t="s">
        <v>38</v>
      </c>
      <c r="E63" s="3" t="s">
        <v>39</v>
      </c>
      <c r="F63" s="2">
        <f>16</f>
        <v>16</v>
      </c>
    </row>
    <row r="64" spans="4:6" x14ac:dyDescent="0.3">
      <c r="E64" s="2" t="s">
        <v>8</v>
      </c>
      <c r="F64" s="2">
        <f>F63</f>
        <v>16</v>
      </c>
    </row>
    <row r="68" spans="4:5" x14ac:dyDescent="0.3">
      <c r="D68" s="10" t="s">
        <v>67</v>
      </c>
      <c r="E68" s="10"/>
    </row>
    <row r="69" spans="4:5" x14ac:dyDescent="0.3">
      <c r="D69" s="2" t="s">
        <v>68</v>
      </c>
      <c r="E69" s="3"/>
    </row>
    <row r="70" spans="4:5" x14ac:dyDescent="0.3">
      <c r="D70" s="2" t="s">
        <v>69</v>
      </c>
      <c r="E70" s="3">
        <f>3</f>
        <v>3</v>
      </c>
    </row>
    <row r="71" spans="4:5" x14ac:dyDescent="0.3">
      <c r="D71" s="2" t="s">
        <v>70</v>
      </c>
      <c r="E71" s="2">
        <v>0</v>
      </c>
    </row>
    <row r="72" spans="4:5" x14ac:dyDescent="0.3">
      <c r="D72" s="17" t="s">
        <v>71</v>
      </c>
      <c r="E72" s="17">
        <v>4</v>
      </c>
    </row>
    <row r="73" spans="4:5" x14ac:dyDescent="0.3">
      <c r="E73" s="3"/>
    </row>
  </sheetData>
  <mergeCells count="6">
    <mergeCell ref="D68:E68"/>
    <mergeCell ref="D51:E51"/>
    <mergeCell ref="D61:F61"/>
    <mergeCell ref="D2:H2"/>
    <mergeCell ref="D39:E39"/>
    <mergeCell ref="D12:E1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7737E-2945-4B71-9AD5-D9A7064C1432}">
  <dimension ref="A1:D66"/>
  <sheetViews>
    <sheetView topLeftCell="A38" workbookViewId="0">
      <selection activeCell="C57" sqref="C57"/>
    </sheetView>
  </sheetViews>
  <sheetFormatPr baseColWidth="10" defaultColWidth="9.140625" defaultRowHeight="16.5" x14ac:dyDescent="0.3"/>
  <cols>
    <col min="1" max="1" width="9.140625" style="2"/>
    <col min="2" max="2" width="44.140625" style="2" customWidth="1"/>
    <col min="3" max="3" width="34" style="2" customWidth="1"/>
    <col min="4" max="4" width="18" style="2" customWidth="1"/>
    <col min="5" max="16384" width="9.140625" style="2"/>
  </cols>
  <sheetData>
    <row r="1" spans="1:3" x14ac:dyDescent="0.3">
      <c r="A1" s="4" t="s">
        <v>40</v>
      </c>
    </row>
    <row r="2" spans="1:3" x14ac:dyDescent="0.3">
      <c r="B2" s="11" t="s">
        <v>41</v>
      </c>
      <c r="C2" s="11"/>
    </row>
    <row r="3" spans="1:3" x14ac:dyDescent="0.3">
      <c r="B3" s="2" t="s">
        <v>1</v>
      </c>
      <c r="C3" s="2" t="s">
        <v>10</v>
      </c>
    </row>
    <row r="4" spans="1:3" x14ac:dyDescent="0.3">
      <c r="B4" s="2" t="s">
        <v>3</v>
      </c>
      <c r="C4" s="2">
        <f>22</f>
        <v>22</v>
      </c>
    </row>
    <row r="5" spans="1:3" x14ac:dyDescent="0.3">
      <c r="B5" s="2" t="s">
        <v>4</v>
      </c>
      <c r="C5" s="2">
        <f>5</f>
        <v>5</v>
      </c>
    </row>
    <row r="6" spans="1:3" x14ac:dyDescent="0.3">
      <c r="B6" s="2" t="s">
        <v>5</v>
      </c>
      <c r="C6" s="2">
        <v>6</v>
      </c>
    </row>
    <row r="7" spans="1:3" x14ac:dyDescent="0.3">
      <c r="B7" s="2" t="s">
        <v>6</v>
      </c>
      <c r="C7" s="2">
        <f>0</f>
        <v>0</v>
      </c>
    </row>
    <row r="8" spans="1:3" x14ac:dyDescent="0.3">
      <c r="B8" s="2" t="s">
        <v>7</v>
      </c>
      <c r="C8" s="2">
        <f>0</f>
        <v>0</v>
      </c>
    </row>
    <row r="10" spans="1:3" x14ac:dyDescent="0.3">
      <c r="B10" s="12" t="s">
        <v>3</v>
      </c>
      <c r="C10" s="12"/>
    </row>
    <row r="11" spans="1:3" x14ac:dyDescent="0.3">
      <c r="B11" s="2" t="s">
        <v>9</v>
      </c>
      <c r="C11" s="2" t="s">
        <v>10</v>
      </c>
    </row>
    <row r="12" spans="1:3" x14ac:dyDescent="0.3">
      <c r="B12" s="2" t="s">
        <v>11</v>
      </c>
      <c r="C12" s="2">
        <f>7</f>
        <v>7</v>
      </c>
    </row>
    <row r="13" spans="1:3" x14ac:dyDescent="0.3">
      <c r="B13" s="2" t="s">
        <v>12</v>
      </c>
      <c r="C13" s="2">
        <f>8</f>
        <v>8</v>
      </c>
    </row>
    <row r="14" spans="1:3" x14ac:dyDescent="0.3">
      <c r="B14" s="2" t="s">
        <v>13</v>
      </c>
      <c r="C14" s="2">
        <f>3</f>
        <v>3</v>
      </c>
    </row>
    <row r="15" spans="1:3" x14ac:dyDescent="0.3">
      <c r="B15" s="2" t="s">
        <v>14</v>
      </c>
      <c r="C15" s="2">
        <f>2</f>
        <v>2</v>
      </c>
    </row>
    <row r="16" spans="1:3" x14ac:dyDescent="0.3">
      <c r="B16" s="2" t="s">
        <v>15</v>
      </c>
      <c r="C16" s="2">
        <f>2</f>
        <v>2</v>
      </c>
    </row>
    <row r="17" spans="2:4" x14ac:dyDescent="0.3">
      <c r="B17" s="2" t="s">
        <v>8</v>
      </c>
      <c r="C17" s="2">
        <f>SUM(C12:C16)</f>
        <v>22</v>
      </c>
    </row>
    <row r="19" spans="2:4" x14ac:dyDescent="0.3">
      <c r="B19" s="13" t="s">
        <v>32</v>
      </c>
      <c r="C19" s="13"/>
    </row>
    <row r="20" spans="2:4" x14ac:dyDescent="0.3">
      <c r="B20" s="2" t="s">
        <v>33</v>
      </c>
      <c r="C20" s="2" t="s">
        <v>2</v>
      </c>
    </row>
    <row r="21" spans="2:4" x14ac:dyDescent="0.3">
      <c r="B21" s="2" t="s">
        <v>11</v>
      </c>
      <c r="C21" s="2">
        <f>2</f>
        <v>2</v>
      </c>
    </row>
    <row r="22" spans="2:4" x14ac:dyDescent="0.3">
      <c r="B22" s="2" t="s">
        <v>12</v>
      </c>
      <c r="C22" s="2">
        <f>2</f>
        <v>2</v>
      </c>
    </row>
    <row r="23" spans="2:4" x14ac:dyDescent="0.3">
      <c r="B23" s="2" t="s">
        <v>13</v>
      </c>
      <c r="C23" s="2">
        <f>0</f>
        <v>0</v>
      </c>
    </row>
    <row r="24" spans="2:4" x14ac:dyDescent="0.3">
      <c r="B24" s="2" t="s">
        <v>14</v>
      </c>
      <c r="C24" s="2">
        <f>0</f>
        <v>0</v>
      </c>
    </row>
    <row r="25" spans="2:4" x14ac:dyDescent="0.3">
      <c r="B25" s="2" t="s">
        <v>15</v>
      </c>
      <c r="C25" s="2">
        <f>1</f>
        <v>1</v>
      </c>
    </row>
    <row r="26" spans="2:4" x14ac:dyDescent="0.3">
      <c r="B26" s="2" t="s">
        <v>8</v>
      </c>
      <c r="C26" s="2">
        <f>SUM(C20:C25)</f>
        <v>5</v>
      </c>
    </row>
    <row r="31" spans="2:4" x14ac:dyDescent="0.3">
      <c r="B31" s="14" t="s">
        <v>35</v>
      </c>
      <c r="C31" s="13"/>
      <c r="D31" s="13"/>
    </row>
    <row r="32" spans="2:4" ht="33" x14ac:dyDescent="0.3">
      <c r="B32" s="2" t="s">
        <v>36</v>
      </c>
      <c r="C32" s="3" t="s">
        <v>42</v>
      </c>
      <c r="D32" s="2" t="s">
        <v>2</v>
      </c>
    </row>
    <row r="33" spans="2:4" ht="49.5" x14ac:dyDescent="0.3">
      <c r="B33" s="2" t="s">
        <v>43</v>
      </c>
      <c r="C33" s="9" t="s">
        <v>44</v>
      </c>
      <c r="D33" s="2">
        <v>78</v>
      </c>
    </row>
    <row r="34" spans="2:4" x14ac:dyDescent="0.3">
      <c r="B34" s="2" t="s">
        <v>45</v>
      </c>
      <c r="C34" s="3" t="s">
        <v>46</v>
      </c>
      <c r="D34" s="2">
        <f>200</f>
        <v>200</v>
      </c>
    </row>
    <row r="35" spans="2:4" x14ac:dyDescent="0.3">
      <c r="B35" s="2" t="s">
        <v>47</v>
      </c>
      <c r="C35" s="2" t="s">
        <v>48</v>
      </c>
      <c r="D35" s="2">
        <f>270</f>
        <v>270</v>
      </c>
    </row>
    <row r="36" spans="2:4" ht="33" x14ac:dyDescent="0.3">
      <c r="B36" s="2" t="s">
        <v>49</v>
      </c>
      <c r="C36" s="3" t="s">
        <v>50</v>
      </c>
      <c r="D36" s="2" t="s">
        <v>51</v>
      </c>
    </row>
    <row r="37" spans="2:4" ht="49.5" x14ac:dyDescent="0.3">
      <c r="B37" s="2" t="s">
        <v>52</v>
      </c>
      <c r="C37" s="3" t="s">
        <v>53</v>
      </c>
      <c r="D37" s="2" t="s">
        <v>51</v>
      </c>
    </row>
    <row r="38" spans="2:4" ht="49.5" x14ac:dyDescent="0.3">
      <c r="B38" s="2" t="s">
        <v>54</v>
      </c>
      <c r="C38" s="3" t="s">
        <v>55</v>
      </c>
      <c r="D38" s="2" t="s">
        <v>51</v>
      </c>
    </row>
    <row r="41" spans="2:4" x14ac:dyDescent="0.3">
      <c r="B41" s="14" t="s">
        <v>56</v>
      </c>
      <c r="C41" s="13"/>
      <c r="D41" s="13"/>
    </row>
    <row r="42" spans="2:4" x14ac:dyDescent="0.3">
      <c r="B42" s="2" t="s">
        <v>16</v>
      </c>
      <c r="C42" s="3" t="s">
        <v>17</v>
      </c>
    </row>
    <row r="43" spans="2:4" x14ac:dyDescent="0.3">
      <c r="B43" s="2" t="s">
        <v>18</v>
      </c>
      <c r="C43" s="2">
        <f>1</f>
        <v>1</v>
      </c>
    </row>
    <row r="44" spans="2:4" x14ac:dyDescent="0.3">
      <c r="B44" s="2" t="s">
        <v>30</v>
      </c>
      <c r="C44" s="2">
        <f>1+1</f>
        <v>2</v>
      </c>
    </row>
    <row r="45" spans="2:4" x14ac:dyDescent="0.3">
      <c r="B45" s="2" t="s">
        <v>20</v>
      </c>
      <c r="C45" s="2">
        <f>1</f>
        <v>1</v>
      </c>
    </row>
    <row r="46" spans="2:4" x14ac:dyDescent="0.3">
      <c r="B46" s="2" t="s">
        <v>57</v>
      </c>
      <c r="C46" s="2">
        <f>1</f>
        <v>1</v>
      </c>
    </row>
    <row r="47" spans="2:4" x14ac:dyDescent="0.3">
      <c r="B47" s="2" t="s">
        <v>58</v>
      </c>
      <c r="C47" s="2">
        <f>1</f>
        <v>1</v>
      </c>
    </row>
    <row r="48" spans="2:4" x14ac:dyDescent="0.3">
      <c r="B48" s="2" t="s">
        <v>24</v>
      </c>
      <c r="C48" s="2">
        <f>3+1</f>
        <v>4</v>
      </c>
    </row>
    <row r="49" spans="2:3" x14ac:dyDescent="0.3">
      <c r="B49" s="2" t="s">
        <v>25</v>
      </c>
      <c r="C49" s="2">
        <f>10+1</f>
        <v>11</v>
      </c>
    </row>
    <row r="50" spans="2:3" x14ac:dyDescent="0.3">
      <c r="B50" s="2" t="s">
        <v>27</v>
      </c>
      <c r="C50" s="2">
        <f>1</f>
        <v>1</v>
      </c>
    </row>
    <row r="51" spans="2:3" x14ac:dyDescent="0.3">
      <c r="B51" s="2" t="s">
        <v>29</v>
      </c>
      <c r="C51" s="2">
        <f>3</f>
        <v>3</v>
      </c>
    </row>
    <row r="52" spans="2:3" x14ac:dyDescent="0.3">
      <c r="B52" s="2" t="s">
        <v>31</v>
      </c>
      <c r="C52" s="2">
        <f>1+1</f>
        <v>2</v>
      </c>
    </row>
    <row r="53" spans="2:3" x14ac:dyDescent="0.3">
      <c r="B53" s="2" t="s">
        <v>8</v>
      </c>
      <c r="C53" s="2">
        <f>SUM(C43:C52)</f>
        <v>27</v>
      </c>
    </row>
    <row r="56" spans="2:3" x14ac:dyDescent="0.3">
      <c r="B56" s="2" t="s">
        <v>75</v>
      </c>
      <c r="C56" s="2" t="s">
        <v>2</v>
      </c>
    </row>
    <row r="57" spans="2:3" x14ac:dyDescent="0.3">
      <c r="B57" s="3" t="s">
        <v>72</v>
      </c>
    </row>
    <row r="58" spans="2:3" x14ac:dyDescent="0.3">
      <c r="B58" s="2" t="s">
        <v>73</v>
      </c>
      <c r="C58" s="2">
        <v>2</v>
      </c>
    </row>
    <row r="59" spans="2:3" x14ac:dyDescent="0.3">
      <c r="B59" s="2" t="s">
        <v>70</v>
      </c>
      <c r="C59" s="2">
        <v>2</v>
      </c>
    </row>
    <row r="60" spans="2:3" x14ac:dyDescent="0.3">
      <c r="B60" s="2" t="s">
        <v>74</v>
      </c>
      <c r="C60" s="2">
        <v>4</v>
      </c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</sheetData>
  <mergeCells count="5">
    <mergeCell ref="B2:C2"/>
    <mergeCell ref="B10:C10"/>
    <mergeCell ref="B19:C19"/>
    <mergeCell ref="B31:D31"/>
    <mergeCell ref="B41:D41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E434-5C0F-4B98-BAB2-BD9F22B63AB7}">
  <dimension ref="A1:D62"/>
  <sheetViews>
    <sheetView tabSelected="1" topLeftCell="A46" workbookViewId="0">
      <selection activeCell="I67" sqref="I67"/>
    </sheetView>
  </sheetViews>
  <sheetFormatPr baseColWidth="10" defaultColWidth="9.140625" defaultRowHeight="15" x14ac:dyDescent="0.25"/>
  <cols>
    <col min="2" max="2" width="31.140625" customWidth="1"/>
    <col min="3" max="3" width="23.140625" customWidth="1"/>
    <col min="4" max="4" width="12.5703125" bestFit="1" customWidth="1"/>
  </cols>
  <sheetData>
    <row r="1" spans="1:4" x14ac:dyDescent="0.25">
      <c r="A1" s="7" t="s">
        <v>40</v>
      </c>
      <c r="B1" s="15" t="s">
        <v>59</v>
      </c>
      <c r="C1" s="15"/>
      <c r="D1" s="15"/>
    </row>
    <row r="2" spans="1:4" x14ac:dyDescent="0.25">
      <c r="B2" s="7" t="s">
        <v>1</v>
      </c>
      <c r="C2" s="7" t="s">
        <v>2</v>
      </c>
    </row>
    <row r="3" spans="1:4" x14ac:dyDescent="0.25">
      <c r="B3" t="s">
        <v>3</v>
      </c>
      <c r="C3">
        <f>12</f>
        <v>12</v>
      </c>
    </row>
    <row r="4" spans="1:4" x14ac:dyDescent="0.25">
      <c r="B4" t="s">
        <v>4</v>
      </c>
      <c r="C4">
        <v>8</v>
      </c>
    </row>
    <row r="5" spans="1:4" x14ac:dyDescent="0.25">
      <c r="B5" t="s">
        <v>5</v>
      </c>
      <c r="C5">
        <f>50</f>
        <v>50</v>
      </c>
    </row>
    <row r="6" spans="1:4" x14ac:dyDescent="0.25">
      <c r="B6" t="s">
        <v>6</v>
      </c>
      <c r="C6">
        <f>0</f>
        <v>0</v>
      </c>
    </row>
    <row r="7" spans="1:4" x14ac:dyDescent="0.25">
      <c r="B7" t="s">
        <v>7</v>
      </c>
      <c r="C7">
        <f>0</f>
        <v>0</v>
      </c>
    </row>
    <row r="8" spans="1:4" x14ac:dyDescent="0.25">
      <c r="B8" t="s">
        <v>8</v>
      </c>
      <c r="C8">
        <f>SUM(C3:C7)</f>
        <v>70</v>
      </c>
    </row>
    <row r="10" spans="1:4" x14ac:dyDescent="0.25">
      <c r="B10" s="16" t="s">
        <v>3</v>
      </c>
      <c r="C10" s="16"/>
    </row>
    <row r="11" spans="1:4" x14ac:dyDescent="0.25">
      <c r="B11" t="s">
        <v>9</v>
      </c>
      <c r="C11" t="s">
        <v>10</v>
      </c>
    </row>
    <row r="12" spans="1:4" x14ac:dyDescent="0.25">
      <c r="B12" t="s">
        <v>11</v>
      </c>
      <c r="C12">
        <f>4</f>
        <v>4</v>
      </c>
    </row>
    <row r="13" spans="1:4" x14ac:dyDescent="0.25">
      <c r="B13" t="s">
        <v>12</v>
      </c>
      <c r="C13">
        <f>1</f>
        <v>1</v>
      </c>
    </row>
    <row r="14" spans="1:4" x14ac:dyDescent="0.25">
      <c r="B14" t="s">
        <v>13</v>
      </c>
      <c r="C14">
        <f>3</f>
        <v>3</v>
      </c>
    </row>
    <row r="15" spans="1:4" x14ac:dyDescent="0.25">
      <c r="B15" t="s">
        <v>14</v>
      </c>
      <c r="C15">
        <f>4</f>
        <v>4</v>
      </c>
    </row>
    <row r="16" spans="1:4" x14ac:dyDescent="0.25">
      <c r="B16" t="s">
        <v>15</v>
      </c>
      <c r="C16">
        <f>0</f>
        <v>0</v>
      </c>
    </row>
    <row r="17" spans="1:4" x14ac:dyDescent="0.25">
      <c r="B17" t="s">
        <v>8</v>
      </c>
      <c r="C17">
        <f>SUM(C12:C16)</f>
        <v>12</v>
      </c>
    </row>
    <row r="19" spans="1:4" x14ac:dyDescent="0.25">
      <c r="B19" s="16" t="s">
        <v>32</v>
      </c>
      <c r="C19" s="16"/>
    </row>
    <row r="20" spans="1:4" x14ac:dyDescent="0.25">
      <c r="B20" t="s">
        <v>33</v>
      </c>
      <c r="C20" t="s">
        <v>2</v>
      </c>
    </row>
    <row r="21" spans="1:4" x14ac:dyDescent="0.25">
      <c r="B21" t="s">
        <v>11</v>
      </c>
      <c r="C21">
        <f>2+1+1</f>
        <v>4</v>
      </c>
    </row>
    <row r="22" spans="1:4" x14ac:dyDescent="0.25">
      <c r="B22" t="s">
        <v>12</v>
      </c>
      <c r="C22">
        <f>2</f>
        <v>2</v>
      </c>
    </row>
    <row r="23" spans="1:4" x14ac:dyDescent="0.25">
      <c r="B23" t="s">
        <v>13</v>
      </c>
      <c r="C23">
        <f>0</f>
        <v>0</v>
      </c>
    </row>
    <row r="24" spans="1:4" x14ac:dyDescent="0.25">
      <c r="B24" t="s">
        <v>14</v>
      </c>
      <c r="C24">
        <f>1</f>
        <v>1</v>
      </c>
    </row>
    <row r="25" spans="1:4" x14ac:dyDescent="0.25">
      <c r="B25" t="s">
        <v>15</v>
      </c>
      <c r="C25">
        <f>1</f>
        <v>1</v>
      </c>
    </row>
    <row r="26" spans="1:4" x14ac:dyDescent="0.25">
      <c r="B26" t="s">
        <v>8</v>
      </c>
      <c r="C26">
        <f>SUM(C20:C25)</f>
        <v>8</v>
      </c>
    </row>
    <row r="30" spans="1:4" x14ac:dyDescent="0.25">
      <c r="A30" s="16" t="s">
        <v>60</v>
      </c>
      <c r="B30" s="16"/>
      <c r="C30" s="16"/>
      <c r="D30" s="16"/>
    </row>
    <row r="31" spans="1:4" x14ac:dyDescent="0.25">
      <c r="B31" t="s">
        <v>16</v>
      </c>
      <c r="C31" s="1" t="s">
        <v>17</v>
      </c>
    </row>
    <row r="32" spans="1:4" x14ac:dyDescent="0.25">
      <c r="B32" t="s">
        <v>30</v>
      </c>
      <c r="C32">
        <f>1</f>
        <v>1</v>
      </c>
    </row>
    <row r="33" spans="2:3" x14ac:dyDescent="0.25">
      <c r="B33" t="s">
        <v>26</v>
      </c>
      <c r="C33">
        <f>3</f>
        <v>3</v>
      </c>
    </row>
    <row r="34" spans="2:3" x14ac:dyDescent="0.25">
      <c r="B34" t="s">
        <v>20</v>
      </c>
      <c r="C34">
        <f>1</f>
        <v>1</v>
      </c>
    </row>
    <row r="35" spans="2:3" x14ac:dyDescent="0.25">
      <c r="B35" t="s">
        <v>61</v>
      </c>
      <c r="C35">
        <f>1+1+1</f>
        <v>3</v>
      </c>
    </row>
    <row r="36" spans="2:3" x14ac:dyDescent="0.25">
      <c r="B36" t="s">
        <v>62</v>
      </c>
      <c r="C36">
        <f>1</f>
        <v>1</v>
      </c>
    </row>
    <row r="37" spans="2:3" x14ac:dyDescent="0.25">
      <c r="B37" t="s">
        <v>25</v>
      </c>
      <c r="C37">
        <f>4+1+1</f>
        <v>6</v>
      </c>
    </row>
    <row r="38" spans="2:3" x14ac:dyDescent="0.25">
      <c r="B38" t="s">
        <v>27</v>
      </c>
      <c r="C38">
        <f>1</f>
        <v>1</v>
      </c>
    </row>
    <row r="39" spans="2:3" x14ac:dyDescent="0.25">
      <c r="B39" t="s">
        <v>24</v>
      </c>
      <c r="C39">
        <f>1</f>
        <v>1</v>
      </c>
    </row>
    <row r="40" spans="2:3" x14ac:dyDescent="0.25">
      <c r="B40" t="s">
        <v>63</v>
      </c>
      <c r="C40">
        <f>1</f>
        <v>1</v>
      </c>
    </row>
    <row r="41" spans="2:3" x14ac:dyDescent="0.25">
      <c r="B41" t="s">
        <v>31</v>
      </c>
      <c r="C41">
        <f>1+1</f>
        <v>2</v>
      </c>
    </row>
    <row r="42" spans="2:3" x14ac:dyDescent="0.25">
      <c r="B42" t="s">
        <v>8</v>
      </c>
      <c r="C42">
        <f>SUM(C32:C41)</f>
        <v>20</v>
      </c>
    </row>
    <row r="52" spans="2:4" x14ac:dyDescent="0.25">
      <c r="B52" s="16" t="s">
        <v>35</v>
      </c>
      <c r="C52" s="16"/>
      <c r="D52" s="16"/>
    </row>
    <row r="53" spans="2:4" ht="45" x14ac:dyDescent="0.25">
      <c r="B53" t="s">
        <v>36</v>
      </c>
      <c r="C53" s="1" t="s">
        <v>42</v>
      </c>
      <c r="D53" t="s">
        <v>2</v>
      </c>
    </row>
    <row r="54" spans="2:4" ht="60" x14ac:dyDescent="0.25">
      <c r="B54" t="s">
        <v>64</v>
      </c>
      <c r="C54" s="8" t="s">
        <v>65</v>
      </c>
      <c r="D54">
        <f>10</f>
        <v>10</v>
      </c>
    </row>
    <row r="55" spans="2:4" ht="45" x14ac:dyDescent="0.25">
      <c r="B55" t="s">
        <v>45</v>
      </c>
      <c r="C55" s="1" t="s">
        <v>66</v>
      </c>
      <c r="D55">
        <f>40</f>
        <v>40</v>
      </c>
    </row>
    <row r="59" spans="2:4" x14ac:dyDescent="0.25">
      <c r="B59" s="7" t="s">
        <v>78</v>
      </c>
    </row>
    <row r="60" spans="2:4" x14ac:dyDescent="0.25">
      <c r="B60" t="s">
        <v>79</v>
      </c>
      <c r="C60" t="s">
        <v>2</v>
      </c>
    </row>
    <row r="61" spans="2:4" x14ac:dyDescent="0.25">
      <c r="B61" t="s">
        <v>76</v>
      </c>
      <c r="C61">
        <v>1</v>
      </c>
    </row>
    <row r="62" spans="2:4" x14ac:dyDescent="0.25">
      <c r="B62" t="s">
        <v>77</v>
      </c>
      <c r="C62">
        <v>2</v>
      </c>
    </row>
  </sheetData>
  <mergeCells count="5">
    <mergeCell ref="B1:D1"/>
    <mergeCell ref="B10:C10"/>
    <mergeCell ref="B19:C19"/>
    <mergeCell ref="A30:D30"/>
    <mergeCell ref="B52:D5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DE 2025</vt:lpstr>
      <vt:lpstr>MAYO DE 2025</vt:lpstr>
      <vt:lpstr>JUNIO DE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para el Desarrollo de las Mujeres</cp:lastModifiedBy>
  <cp:revision/>
  <dcterms:created xsi:type="dcterms:W3CDTF">2025-07-16T02:25:30Z</dcterms:created>
  <dcterms:modified xsi:type="dcterms:W3CDTF">2025-07-16T21:42:06Z</dcterms:modified>
  <cp:category/>
  <cp:contentStatus/>
</cp:coreProperties>
</file>